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4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Лист1!$A$1:$W$51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0" i="4"/>
  <c r="T20"/>
  <c r="M20"/>
  <c r="L26"/>
  <c r="M26"/>
  <c r="N26"/>
  <c r="O26"/>
  <c r="P26"/>
  <c r="Q26"/>
  <c r="R26"/>
  <c r="S26"/>
  <c r="T26"/>
  <c r="U26"/>
  <c r="K26"/>
  <c r="L25"/>
  <c r="L27" s="1"/>
  <c r="M25"/>
  <c r="N25"/>
  <c r="O25"/>
  <c r="P25"/>
  <c r="Q25"/>
  <c r="Q27" s="1"/>
  <c r="R25"/>
  <c r="R27" s="1"/>
  <c r="S25"/>
  <c r="S27" s="1"/>
  <c r="T25"/>
  <c r="U25"/>
  <c r="K25"/>
  <c r="K27" s="1"/>
  <c r="P27"/>
  <c r="O27"/>
  <c r="N27"/>
  <c r="U22"/>
  <c r="T22"/>
  <c r="M22"/>
  <c r="T21"/>
  <c r="M21"/>
  <c r="U17"/>
  <c r="T17"/>
  <c r="S17"/>
  <c r="R17"/>
  <c r="Q17"/>
  <c r="P17"/>
  <c r="O17"/>
  <c r="N17"/>
  <c r="N42" s="1"/>
  <c r="M17"/>
  <c r="L17"/>
  <c r="K17"/>
  <c r="U14"/>
  <c r="U41" s="1"/>
  <c r="T14"/>
  <c r="S14"/>
  <c r="R14"/>
  <c r="R41" s="1"/>
  <c r="Q14"/>
  <c r="P14"/>
  <c r="O14"/>
  <c r="N14"/>
  <c r="N41" s="1"/>
  <c r="M14"/>
  <c r="L14"/>
  <c r="L41" s="1"/>
  <c r="K14"/>
  <c r="U13"/>
  <c r="T13"/>
  <c r="S13"/>
  <c r="R13"/>
  <c r="Q13"/>
  <c r="P13"/>
  <c r="O13"/>
  <c r="N13"/>
  <c r="M13"/>
  <c r="L13"/>
  <c r="K13"/>
  <c r="S41" l="1"/>
  <c r="K41"/>
  <c r="O42"/>
  <c r="K42"/>
  <c r="S42"/>
  <c r="P42"/>
  <c r="L42"/>
  <c r="Q41"/>
  <c r="M27"/>
  <c r="M42" s="1"/>
  <c r="T27"/>
  <c r="T42" s="1"/>
  <c r="U27"/>
  <c r="U42" s="1"/>
  <c r="P41"/>
  <c r="M41"/>
  <c r="O41"/>
  <c r="T41"/>
  <c r="Q42"/>
  <c r="R42"/>
</calcChain>
</file>

<file path=xl/sharedStrings.xml><?xml version="1.0" encoding="utf-8"?>
<sst xmlns="http://schemas.openxmlformats.org/spreadsheetml/2006/main" count="99" uniqueCount="65">
  <si>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</si>
  <si>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</si>
  <si>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</si>
  <si>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</si>
  <si>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</si>
  <si>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</si>
  <si>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</si>
  <si>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</si>
  <si>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</si>
  <si>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</si>
  <si>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</si>
  <si>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</si>
  <si>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</si>
  <si>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</si>
  <si>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</si>
  <si>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</si>
  <si>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</si>
  <si>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</si>
  <si>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</si>
  <si>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</si>
  <si>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</si>
  <si>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</si>
  <si>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</si>
  <si>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</si>
  <si>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</si>
  <si>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</si>
  <si>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</si>
  <si>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</si>
  <si>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</si>
  <si>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</si>
  <si>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</si>
  <si>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</si>
  <si>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</si>
  <si>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</si>
  <si>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</si>
  <si>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</si>
  <si>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</si>
  <si>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</si>
  <si>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</si>
  <si>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</si>
  <si>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</si>
  <si>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</si>
  <si>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</si>
  <si>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</si>
  <si>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</si>
  <si>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</si>
  <si>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</si>
  <si>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</si>
  <si>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</si>
  <si>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</si>
  <si>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</si>
  <si>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</si>
  <si>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</si>
  <si>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</si>
  <si>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</si>
  <si>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</si>
  <si>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</si>
  <si>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Изменение обязательств в течение 2025 года</t>
  </si>
  <si>
    <t>Руководитель финансового органа</t>
  </si>
  <si>
    <t>Т.Л. Явнова</t>
  </si>
  <si>
    <t>Главный бухгалтер</t>
  </si>
  <si>
    <t>А.В. Шмакова</t>
  </si>
  <si>
    <t>Муниципальный контракт № 99 от 18.08.2025</t>
  </si>
  <si>
    <t>Плавающая ставка ЦБ + 1,94%</t>
  </si>
  <si>
    <t>Долговая книга Котласского муниципального округа Архангельской области за период с 01.09.2025 г. по 30.09.2025 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</si>
</sst>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0"/>
  <sheetViews>
    <sheetView tabSelected="1" view="pageBreakPreview" topLeftCell="A2" zoomScale="70" zoomScaleNormal="100" zoomScaleSheetLayoutView="70" workbookViewId="0">
      <pane ySplit="6" topLeftCell="A8" activePane="bottomLeft" state="frozen"/>
      <selection activeCell="A2" sqref="A2"/>
      <selection pane="bottomLeft" activeCell="H47" sqref="H47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70" t="s">
        <v>31</v>
      </c>
      <c r="T1" s="70"/>
      <c r="U1" s="70"/>
      <c r="V1" s="70"/>
      <c r="W1" s="70"/>
    </row>
    <row r="2" spans="1:23" ht="24.75" customHeight="1">
      <c r="A2" s="71" t="s">
        <v>64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70"/>
      <c r="W3" s="70"/>
    </row>
    <row r="4" spans="1:23" ht="164.25" customHeight="1">
      <c r="A4" s="69" t="s">
        <v>0</v>
      </c>
      <c r="B4" s="69" t="s">
        <v>1</v>
      </c>
      <c r="C4" s="69" t="s">
        <v>2</v>
      </c>
      <c r="D4" s="69" t="s">
        <v>3</v>
      </c>
      <c r="E4" s="69" t="s">
        <v>4</v>
      </c>
      <c r="F4" s="69" t="s">
        <v>5</v>
      </c>
      <c r="G4" s="69" t="s">
        <v>6</v>
      </c>
      <c r="H4" s="69"/>
      <c r="I4" s="69"/>
      <c r="J4" s="69" t="s">
        <v>7</v>
      </c>
      <c r="K4" s="69" t="s">
        <v>16</v>
      </c>
      <c r="L4" s="69"/>
      <c r="M4" s="69"/>
      <c r="N4" s="69"/>
      <c r="O4" s="69"/>
      <c r="P4" s="69"/>
      <c r="Q4" s="69" t="s">
        <v>57</v>
      </c>
      <c r="R4" s="69"/>
      <c r="S4" s="69" t="s">
        <v>17</v>
      </c>
      <c r="T4" s="69"/>
      <c r="U4" s="69"/>
      <c r="V4" s="69" t="s">
        <v>18</v>
      </c>
      <c r="W4" s="69"/>
    </row>
    <row r="5" spans="1:23" ht="88.5" customHeight="1">
      <c r="A5" s="69"/>
      <c r="B5" s="69"/>
      <c r="C5" s="69"/>
      <c r="D5" s="69"/>
      <c r="E5" s="69"/>
      <c r="F5" s="69"/>
      <c r="G5" s="69" t="s">
        <v>8</v>
      </c>
      <c r="H5" s="69"/>
      <c r="I5" s="3" t="s">
        <v>9</v>
      </c>
      <c r="J5" s="69"/>
      <c r="K5" s="69" t="s">
        <v>19</v>
      </c>
      <c r="L5" s="69" t="s">
        <v>20</v>
      </c>
      <c r="M5" s="69" t="s">
        <v>21</v>
      </c>
      <c r="N5" s="69" t="s">
        <v>22</v>
      </c>
      <c r="O5" s="69" t="s">
        <v>23</v>
      </c>
      <c r="P5" s="69" t="s">
        <v>24</v>
      </c>
      <c r="Q5" s="3" t="s">
        <v>25</v>
      </c>
      <c r="R5" s="3" t="s">
        <v>26</v>
      </c>
      <c r="S5" s="69" t="s">
        <v>27</v>
      </c>
      <c r="T5" s="69" t="s">
        <v>28</v>
      </c>
      <c r="U5" s="69" t="s">
        <v>29</v>
      </c>
      <c r="V5" s="69"/>
      <c r="W5" s="69"/>
    </row>
    <row r="6" spans="1:23" ht="29.25" customHeight="1">
      <c r="A6" s="69"/>
      <c r="B6" s="69"/>
      <c r="C6" s="69"/>
      <c r="D6" s="69"/>
      <c r="E6" s="69"/>
      <c r="F6" s="69"/>
      <c r="G6" s="3" t="s">
        <v>10</v>
      </c>
      <c r="H6" s="3" t="s">
        <v>11</v>
      </c>
      <c r="I6" s="3" t="s">
        <v>12</v>
      </c>
      <c r="J6" s="69"/>
      <c r="K6" s="69"/>
      <c r="L6" s="69"/>
      <c r="M6" s="69"/>
      <c r="N6" s="69"/>
      <c r="O6" s="69"/>
      <c r="P6" s="69"/>
      <c r="Q6" s="3" t="s">
        <v>30</v>
      </c>
      <c r="R6" s="3" t="s">
        <v>30</v>
      </c>
      <c r="S6" s="69"/>
      <c r="T6" s="69"/>
      <c r="U6" s="69"/>
      <c r="V6" s="69"/>
      <c r="W6" s="69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69">
        <v>22</v>
      </c>
      <c r="W7" s="69"/>
    </row>
    <row r="8" spans="1:23" ht="22.5" customHeight="1">
      <c r="A8" s="66" t="s">
        <v>32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8"/>
    </row>
    <row r="9" spans="1:23" ht="224.25" customHeight="1">
      <c r="A9" s="28">
        <v>1</v>
      </c>
      <c r="B9" s="28" t="s">
        <v>46</v>
      </c>
      <c r="C9" s="28" t="s">
        <v>47</v>
      </c>
      <c r="D9" s="55">
        <v>6000000</v>
      </c>
      <c r="E9" s="28" t="s">
        <v>51</v>
      </c>
      <c r="F9" s="28" t="s">
        <v>53</v>
      </c>
      <c r="G9" s="30">
        <v>44769</v>
      </c>
      <c r="H9" s="30">
        <v>46595</v>
      </c>
      <c r="I9" s="28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9"/>
      <c r="B10" s="29"/>
      <c r="C10" s="29"/>
      <c r="D10" s="56"/>
      <c r="E10" s="29"/>
      <c r="F10" s="29"/>
      <c r="G10" s="31"/>
      <c r="H10" s="31"/>
      <c r="I10" s="29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8">
        <v>2</v>
      </c>
      <c r="B11" s="28" t="s">
        <v>48</v>
      </c>
      <c r="C11" s="28" t="s">
        <v>47</v>
      </c>
      <c r="D11" s="55">
        <v>1450000</v>
      </c>
      <c r="E11" s="28" t="s">
        <v>51</v>
      </c>
      <c r="F11" s="28" t="s">
        <v>53</v>
      </c>
      <c r="G11" s="30">
        <v>44769</v>
      </c>
      <c r="H11" s="30">
        <v>46595</v>
      </c>
      <c r="I11" s="28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9"/>
      <c r="B12" s="29"/>
      <c r="C12" s="29"/>
      <c r="D12" s="56"/>
      <c r="E12" s="29"/>
      <c r="F12" s="29"/>
      <c r="G12" s="31"/>
      <c r="H12" s="31"/>
      <c r="I12" s="29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2" t="s">
        <v>33</v>
      </c>
      <c r="B13" s="43"/>
      <c r="C13" s="43"/>
      <c r="D13" s="43"/>
      <c r="E13" s="43"/>
      <c r="F13" s="43"/>
      <c r="G13" s="43"/>
      <c r="H13" s="43"/>
      <c r="I13" s="43"/>
      <c r="J13" s="43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52" t="s">
        <v>41</v>
      </c>
      <c r="B14" s="52"/>
      <c r="C14" s="52"/>
      <c r="D14" s="52"/>
      <c r="E14" s="52"/>
      <c r="F14" s="52"/>
      <c r="G14" s="52"/>
      <c r="H14" s="58" t="s">
        <v>40</v>
      </c>
      <c r="I14" s="59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52"/>
      <c r="B15" s="52"/>
      <c r="C15" s="52"/>
      <c r="D15" s="52"/>
      <c r="E15" s="52"/>
      <c r="F15" s="52"/>
      <c r="G15" s="52"/>
      <c r="H15" s="60"/>
      <c r="I15" s="61"/>
      <c r="J15" s="64"/>
      <c r="K15" s="57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52"/>
      <c r="B16" s="52"/>
      <c r="C16" s="52"/>
      <c r="D16" s="52"/>
      <c r="E16" s="52"/>
      <c r="F16" s="52"/>
      <c r="G16" s="52"/>
      <c r="H16" s="60"/>
      <c r="I16" s="61"/>
      <c r="J16" s="65"/>
      <c r="K16" s="57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52"/>
      <c r="B17" s="52"/>
      <c r="C17" s="52"/>
      <c r="D17" s="52"/>
      <c r="E17" s="52"/>
      <c r="F17" s="52"/>
      <c r="G17" s="52"/>
      <c r="H17" s="62"/>
      <c r="I17" s="63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50" t="s">
        <v>34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ht="53.25" customHeight="1">
      <c r="A19" s="28">
        <v>1</v>
      </c>
      <c r="B19" s="28" t="s">
        <v>49</v>
      </c>
      <c r="C19" s="28" t="s">
        <v>50</v>
      </c>
      <c r="D19" s="55">
        <v>58000000</v>
      </c>
      <c r="E19" s="28" t="s">
        <v>52</v>
      </c>
      <c r="F19" s="28" t="s">
        <v>54</v>
      </c>
      <c r="G19" s="30">
        <v>45244</v>
      </c>
      <c r="H19" s="30">
        <v>45975</v>
      </c>
      <c r="I19" s="28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>
      <c r="A20" s="29"/>
      <c r="B20" s="29"/>
      <c r="C20" s="29"/>
      <c r="D20" s="56"/>
      <c r="E20" s="29"/>
      <c r="F20" s="29"/>
      <c r="G20" s="31"/>
      <c r="H20" s="31"/>
      <c r="I20" s="29"/>
      <c r="J20" s="3" t="s">
        <v>14</v>
      </c>
      <c r="K20" s="20">
        <v>0</v>
      </c>
      <c r="L20" s="15">
        <v>0</v>
      </c>
      <c r="M20" s="15">
        <f>224699.45+788164.38+422575.35+380493.15+539178.08+584328.77+565479.45+584328.77+584328.77+169643.84</f>
        <v>4843220.01</v>
      </c>
      <c r="N20" s="15">
        <v>0</v>
      </c>
      <c r="O20" s="15">
        <v>0</v>
      </c>
      <c r="P20" s="15">
        <v>0</v>
      </c>
      <c r="Q20" s="15">
        <v>15000000</v>
      </c>
      <c r="R20" s="15">
        <v>73000000</v>
      </c>
      <c r="S20" s="15">
        <v>0</v>
      </c>
      <c r="T20" s="15">
        <f>224699.45+788164.38+422575.35+380493.15+539178.08+584328.77+565479.45+584328.77+584328.77+169643.84</f>
        <v>4843220.01</v>
      </c>
      <c r="U20" s="15">
        <f>224699.45+788164.38+422575.35+380493.15+539178.08+584328.77+565479.45+584328.77+584328.77+169643.84</f>
        <v>4843220.01</v>
      </c>
      <c r="V20" s="9"/>
      <c r="W20" s="9"/>
    </row>
    <row r="21" spans="1:23" ht="53.25" customHeight="1">
      <c r="A21" s="28">
        <v>2</v>
      </c>
      <c r="B21" s="28" t="s">
        <v>55</v>
      </c>
      <c r="C21" s="28" t="s">
        <v>56</v>
      </c>
      <c r="D21" s="55">
        <v>18000000</v>
      </c>
      <c r="E21" s="28" t="s">
        <v>52</v>
      </c>
      <c r="F21" s="28" t="s">
        <v>54</v>
      </c>
      <c r="G21" s="30">
        <v>45636</v>
      </c>
      <c r="H21" s="30">
        <v>45939</v>
      </c>
      <c r="I21" s="28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>
      <c r="A22" s="29"/>
      <c r="B22" s="29"/>
      <c r="C22" s="29"/>
      <c r="D22" s="56"/>
      <c r="E22" s="29"/>
      <c r="F22" s="29"/>
      <c r="G22" s="31"/>
      <c r="H22" s="31"/>
      <c r="I22" s="29"/>
      <c r="J22" s="3" t="s">
        <v>14</v>
      </c>
      <c r="K22" s="20">
        <v>0</v>
      </c>
      <c r="L22" s="15">
        <v>0</v>
      </c>
      <c r="M22" s="15">
        <f>412767.12+372821.92+412767.12+399452.05+93205.48</f>
        <v>1691013.6900000002</v>
      </c>
      <c r="N22" s="15">
        <v>0</v>
      </c>
      <c r="O22" s="15">
        <v>0</v>
      </c>
      <c r="P22" s="15">
        <v>0</v>
      </c>
      <c r="Q22" s="15">
        <v>0</v>
      </c>
      <c r="R22" s="20">
        <v>18000000</v>
      </c>
      <c r="S22" s="15">
        <v>0</v>
      </c>
      <c r="T22" s="15">
        <f>412767.12+372821.92+412767.12+399452.05+93205.48</f>
        <v>1691013.6900000002</v>
      </c>
      <c r="U22" s="15">
        <f>159344.26+412767.12+372821.92+412767.12+399452.05+93205.48</f>
        <v>1850357.95</v>
      </c>
      <c r="V22" s="9"/>
      <c r="W22" s="9"/>
    </row>
    <row r="23" spans="1:23" ht="53.25" customHeight="1">
      <c r="A23" s="28">
        <v>3</v>
      </c>
      <c r="B23" s="28" t="s">
        <v>62</v>
      </c>
      <c r="C23" s="28" t="s">
        <v>56</v>
      </c>
      <c r="D23" s="55">
        <v>52000000</v>
      </c>
      <c r="E23" s="28" t="s">
        <v>52</v>
      </c>
      <c r="F23" s="28" t="s">
        <v>54</v>
      </c>
      <c r="G23" s="30">
        <v>45887</v>
      </c>
      <c r="H23" s="30">
        <v>46617</v>
      </c>
      <c r="I23" s="28" t="s">
        <v>63</v>
      </c>
      <c r="J23" s="3" t="s">
        <v>13</v>
      </c>
      <c r="K23" s="20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9"/>
      <c r="W23" s="9"/>
    </row>
    <row r="24" spans="1:23" ht="52.5" customHeight="1">
      <c r="A24" s="29"/>
      <c r="B24" s="29"/>
      <c r="C24" s="29"/>
      <c r="D24" s="56"/>
      <c r="E24" s="29"/>
      <c r="F24" s="29"/>
      <c r="G24" s="31"/>
      <c r="H24" s="31"/>
      <c r="I24" s="29"/>
      <c r="J24" s="3" t="s">
        <v>14</v>
      </c>
      <c r="K24" s="20">
        <v>15000000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15000000</v>
      </c>
      <c r="R24" s="20">
        <v>0</v>
      </c>
      <c r="S24" s="15">
        <v>0</v>
      </c>
      <c r="T24" s="15">
        <v>0</v>
      </c>
      <c r="U24" s="15">
        <v>0</v>
      </c>
      <c r="V24" s="9"/>
      <c r="W24" s="9"/>
    </row>
    <row r="25" spans="1:23" ht="25.5" customHeight="1">
      <c r="A25" s="42" t="s">
        <v>35</v>
      </c>
      <c r="B25" s="43"/>
      <c r="C25" s="43"/>
      <c r="D25" s="43"/>
      <c r="E25" s="43"/>
      <c r="F25" s="43"/>
      <c r="G25" s="43"/>
      <c r="H25" s="43"/>
      <c r="I25" s="43"/>
      <c r="J25" s="44"/>
      <c r="K25" s="14">
        <f>K20+K22+K24</f>
        <v>15000000</v>
      </c>
      <c r="L25" s="14">
        <f t="shared" ref="L25:U25" si="3">L20+L22+L24</f>
        <v>0</v>
      </c>
      <c r="M25" s="14">
        <f t="shared" si="3"/>
        <v>6534233.7000000002</v>
      </c>
      <c r="N25" s="14">
        <f t="shared" si="3"/>
        <v>0</v>
      </c>
      <c r="O25" s="14">
        <f t="shared" si="3"/>
        <v>0</v>
      </c>
      <c r="P25" s="14">
        <f t="shared" si="3"/>
        <v>0</v>
      </c>
      <c r="Q25" s="14">
        <f t="shared" si="3"/>
        <v>30000000</v>
      </c>
      <c r="R25" s="14">
        <f t="shared" si="3"/>
        <v>91000000</v>
      </c>
      <c r="S25" s="14">
        <f t="shared" si="3"/>
        <v>0</v>
      </c>
      <c r="T25" s="14">
        <f t="shared" si="3"/>
        <v>6534233.7000000002</v>
      </c>
      <c r="U25" s="14">
        <f t="shared" si="3"/>
        <v>6693577.96</v>
      </c>
      <c r="V25" s="4"/>
      <c r="W25" s="4"/>
    </row>
    <row r="26" spans="1:23" ht="57" customHeight="1">
      <c r="A26" s="45" t="s">
        <v>43</v>
      </c>
      <c r="B26" s="46"/>
      <c r="C26" s="46"/>
      <c r="D26" s="46"/>
      <c r="E26" s="46"/>
      <c r="F26" s="46"/>
      <c r="G26" s="46"/>
      <c r="H26" s="49" t="s">
        <v>40</v>
      </c>
      <c r="I26" s="49"/>
      <c r="J26" s="3" t="s">
        <v>15</v>
      </c>
      <c r="K26" s="20">
        <f>K19+K21+K23</f>
        <v>76000000</v>
      </c>
      <c r="L26" s="20">
        <f t="shared" ref="L26:U26" si="4">L19+L21+L23</f>
        <v>0</v>
      </c>
      <c r="M26" s="20">
        <f t="shared" si="4"/>
        <v>159344.26</v>
      </c>
      <c r="N26" s="20">
        <f t="shared" si="4"/>
        <v>0</v>
      </c>
      <c r="O26" s="20">
        <f t="shared" si="4"/>
        <v>0</v>
      </c>
      <c r="P26" s="20">
        <f t="shared" si="4"/>
        <v>0</v>
      </c>
      <c r="Q26" s="20">
        <f t="shared" si="4"/>
        <v>0</v>
      </c>
      <c r="R26" s="20">
        <f t="shared" si="4"/>
        <v>0</v>
      </c>
      <c r="S26" s="20">
        <f t="shared" si="4"/>
        <v>0</v>
      </c>
      <c r="T26" s="20">
        <f t="shared" si="4"/>
        <v>159344.26</v>
      </c>
      <c r="U26" s="20">
        <f t="shared" si="4"/>
        <v>0</v>
      </c>
      <c r="V26" s="9"/>
      <c r="W26" s="9"/>
    </row>
    <row r="27" spans="1:23" ht="54.75" customHeight="1">
      <c r="A27" s="47"/>
      <c r="B27" s="48"/>
      <c r="C27" s="48"/>
      <c r="D27" s="48"/>
      <c r="E27" s="48"/>
      <c r="F27" s="48"/>
      <c r="G27" s="48"/>
      <c r="H27" s="49"/>
      <c r="I27" s="49"/>
      <c r="J27" s="3" t="s">
        <v>14</v>
      </c>
      <c r="K27" s="20">
        <f>K25</f>
        <v>15000000</v>
      </c>
      <c r="L27" s="20">
        <f t="shared" ref="L27:U27" si="5">L25</f>
        <v>0</v>
      </c>
      <c r="M27" s="20">
        <f t="shared" si="5"/>
        <v>6534233.7000000002</v>
      </c>
      <c r="N27" s="20">
        <f t="shared" si="5"/>
        <v>0</v>
      </c>
      <c r="O27" s="20">
        <f t="shared" si="5"/>
        <v>0</v>
      </c>
      <c r="P27" s="20">
        <f t="shared" si="5"/>
        <v>0</v>
      </c>
      <c r="Q27" s="20">
        <f t="shared" si="5"/>
        <v>30000000</v>
      </c>
      <c r="R27" s="20">
        <f t="shared" si="5"/>
        <v>91000000</v>
      </c>
      <c r="S27" s="20">
        <f t="shared" si="5"/>
        <v>0</v>
      </c>
      <c r="T27" s="20">
        <f t="shared" si="5"/>
        <v>6534233.7000000002</v>
      </c>
      <c r="U27" s="20">
        <f t="shared" si="5"/>
        <v>6693577.96</v>
      </c>
      <c r="V27" s="9"/>
      <c r="W27" s="9"/>
    </row>
    <row r="28" spans="1:23" ht="21" customHeight="1">
      <c r="A28" s="50" t="s">
        <v>36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</row>
    <row r="29" spans="1:23" ht="47.25">
      <c r="A29" s="2"/>
      <c r="B29" s="2"/>
      <c r="C29" s="2"/>
      <c r="D29" s="2"/>
      <c r="E29" s="2"/>
      <c r="F29" s="2"/>
      <c r="G29" s="2"/>
      <c r="H29" s="2"/>
      <c r="I29" s="2"/>
      <c r="J29" s="3" t="s">
        <v>13</v>
      </c>
      <c r="K29" s="8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1:23" ht="31.5">
      <c r="A30" s="2"/>
      <c r="B30" s="2"/>
      <c r="C30" s="2"/>
      <c r="D30" s="2"/>
      <c r="E30" s="2"/>
      <c r="F30" s="2"/>
      <c r="G30" s="2"/>
      <c r="H30" s="2"/>
      <c r="I30" s="2"/>
      <c r="J30" s="3" t="s">
        <v>14</v>
      </c>
      <c r="K30" s="8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ht="37.5" customHeight="1">
      <c r="A31" s="51" t="s">
        <v>42</v>
      </c>
      <c r="B31" s="51"/>
      <c r="C31" s="51"/>
      <c r="D31" s="51"/>
      <c r="E31" s="51"/>
      <c r="F31" s="51"/>
      <c r="G31" s="51"/>
      <c r="H31" s="51"/>
      <c r="I31" s="51"/>
      <c r="J31" s="51"/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51.75" customHeight="1">
      <c r="A32" s="52" t="s">
        <v>44</v>
      </c>
      <c r="B32" s="52"/>
      <c r="C32" s="52"/>
      <c r="D32" s="52"/>
      <c r="E32" s="52"/>
      <c r="F32" s="52"/>
      <c r="G32" s="52"/>
      <c r="H32" s="49" t="s">
        <v>40</v>
      </c>
      <c r="I32" s="49"/>
      <c r="J32" s="3" t="s">
        <v>15</v>
      </c>
      <c r="K32" s="8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spans="1:24" ht="37.5" customHeight="1">
      <c r="A33" s="52"/>
      <c r="B33" s="52"/>
      <c r="C33" s="52"/>
      <c r="D33" s="52"/>
      <c r="E33" s="52"/>
      <c r="F33" s="52"/>
      <c r="G33" s="52"/>
      <c r="H33" s="49"/>
      <c r="I33" s="49"/>
      <c r="J33" s="3" t="s">
        <v>14</v>
      </c>
      <c r="K33" s="8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:24" ht="15.75">
      <c r="A34" s="27" t="s">
        <v>37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47.25">
      <c r="A35" s="5"/>
      <c r="B35" s="5"/>
      <c r="C35" s="5"/>
      <c r="D35" s="5"/>
      <c r="E35" s="5"/>
      <c r="F35" s="5"/>
      <c r="G35" s="5"/>
      <c r="H35" s="5"/>
      <c r="I35" s="5"/>
      <c r="J35" s="3" t="s">
        <v>13</v>
      </c>
      <c r="K35" s="8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37.5" customHeight="1">
      <c r="A36" s="5"/>
      <c r="B36" s="5"/>
      <c r="C36" s="5"/>
      <c r="D36" s="5"/>
      <c r="E36" s="5"/>
      <c r="F36" s="5"/>
      <c r="G36" s="5"/>
      <c r="H36" s="5"/>
      <c r="I36" s="5"/>
      <c r="J36" s="3" t="s">
        <v>14</v>
      </c>
      <c r="K36" s="8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4" ht="24" customHeight="1">
      <c r="A37" s="51" t="s">
        <v>38</v>
      </c>
      <c r="B37" s="51"/>
      <c r="C37" s="51"/>
      <c r="D37" s="51"/>
      <c r="E37" s="51"/>
      <c r="F37" s="51"/>
      <c r="G37" s="51"/>
      <c r="H37" s="51"/>
      <c r="I37" s="51"/>
      <c r="J37" s="51"/>
      <c r="K37" s="4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4" ht="51" customHeight="1">
      <c r="A38" s="45" t="s">
        <v>39</v>
      </c>
      <c r="B38" s="46"/>
      <c r="C38" s="46"/>
      <c r="D38" s="46"/>
      <c r="E38" s="46"/>
      <c r="F38" s="46"/>
      <c r="G38" s="53"/>
      <c r="H38" s="23" t="s">
        <v>40</v>
      </c>
      <c r="I38" s="24"/>
      <c r="J38" s="3" t="s">
        <v>15</v>
      </c>
      <c r="K38" s="8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4" ht="40.5" customHeight="1">
      <c r="A39" s="47"/>
      <c r="B39" s="48"/>
      <c r="C39" s="48"/>
      <c r="D39" s="48"/>
      <c r="E39" s="48"/>
      <c r="F39" s="48"/>
      <c r="G39" s="54"/>
      <c r="H39" s="25"/>
      <c r="I39" s="26"/>
      <c r="J39" s="3" t="s">
        <v>14</v>
      </c>
      <c r="K39" s="8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4" ht="15.75">
      <c r="A40" s="27" t="s">
        <v>45</v>
      </c>
      <c r="B40" s="27"/>
      <c r="C40" s="27"/>
      <c r="D40" s="27"/>
      <c r="E40" s="27"/>
      <c r="F40" s="27"/>
      <c r="G40" s="27"/>
      <c r="H40" s="27"/>
      <c r="I40" s="27"/>
      <c r="J40" s="27"/>
      <c r="K40" s="8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12"/>
    </row>
    <row r="41" spans="1:24" ht="47.25" customHeight="1">
      <c r="A41" s="32"/>
      <c r="B41" s="33"/>
      <c r="C41" s="33"/>
      <c r="D41" s="33"/>
      <c r="E41" s="33"/>
      <c r="F41" s="33"/>
      <c r="G41" s="34"/>
      <c r="H41" s="38" t="s">
        <v>40</v>
      </c>
      <c r="I41" s="39"/>
      <c r="J41" s="3" t="s">
        <v>15</v>
      </c>
      <c r="K41" s="22">
        <f>K14+K26</f>
        <v>83450000</v>
      </c>
      <c r="L41" s="22">
        <f t="shared" ref="L41:U41" si="6">L14+L26</f>
        <v>0</v>
      </c>
      <c r="M41" s="22">
        <f t="shared" si="6"/>
        <v>159344.26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159344.26</v>
      </c>
      <c r="U41" s="22">
        <f t="shared" si="6"/>
        <v>0</v>
      </c>
      <c r="V41" s="9"/>
      <c r="W41" s="9"/>
      <c r="X41" s="12"/>
    </row>
    <row r="42" spans="1:24" ht="39" customHeight="1">
      <c r="A42" s="35"/>
      <c r="B42" s="36"/>
      <c r="C42" s="36"/>
      <c r="D42" s="36"/>
      <c r="E42" s="36"/>
      <c r="F42" s="36"/>
      <c r="G42" s="37"/>
      <c r="H42" s="40"/>
      <c r="I42" s="41"/>
      <c r="J42" s="3" t="s">
        <v>14</v>
      </c>
      <c r="K42" s="22">
        <f>K17+K27</f>
        <v>22450000</v>
      </c>
      <c r="L42" s="22">
        <f t="shared" ref="L42:U42" si="7">L17+L27</f>
        <v>0</v>
      </c>
      <c r="M42" s="22">
        <f t="shared" si="7"/>
        <v>6534233.7000000002</v>
      </c>
      <c r="N42" s="22">
        <f t="shared" si="7"/>
        <v>0</v>
      </c>
      <c r="O42" s="22">
        <f t="shared" si="7"/>
        <v>0</v>
      </c>
      <c r="P42" s="22">
        <f t="shared" si="7"/>
        <v>0</v>
      </c>
      <c r="Q42" s="22">
        <f t="shared" si="7"/>
        <v>30000000</v>
      </c>
      <c r="R42" s="22">
        <f t="shared" si="7"/>
        <v>91000000</v>
      </c>
      <c r="S42" s="22">
        <f t="shared" si="7"/>
        <v>0</v>
      </c>
      <c r="T42" s="22">
        <f t="shared" si="7"/>
        <v>6534233.7000000002</v>
      </c>
      <c r="U42" s="22">
        <f t="shared" si="7"/>
        <v>6693577.96</v>
      </c>
      <c r="V42" s="9"/>
      <c r="W42" s="9"/>
      <c r="X42" s="12"/>
    </row>
    <row r="44" spans="1:24">
      <c r="B44" t="s">
        <v>58</v>
      </c>
      <c r="I44" t="s">
        <v>59</v>
      </c>
    </row>
    <row r="50" spans="2:9">
      <c r="B50" t="s">
        <v>60</v>
      </c>
      <c r="I50" t="s">
        <v>61</v>
      </c>
    </row>
  </sheetData>
  <mergeCells count="92">
    <mergeCell ref="B23:B24"/>
    <mergeCell ref="C23:C24"/>
    <mergeCell ref="D23:D24"/>
    <mergeCell ref="E23:E24"/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41:G42"/>
    <mergeCell ref="H41:I42"/>
    <mergeCell ref="A25:J25"/>
    <mergeCell ref="A26:G27"/>
    <mergeCell ref="H26:I27"/>
    <mergeCell ref="A28:W28"/>
    <mergeCell ref="A31:J31"/>
    <mergeCell ref="A32:G33"/>
    <mergeCell ref="H32:I33"/>
    <mergeCell ref="A34:K34"/>
    <mergeCell ref="A37:J37"/>
    <mergeCell ref="A38:G39"/>
    <mergeCell ref="H38:I39"/>
    <mergeCell ref="A40:J40"/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  <mergeCell ref="F23:F24"/>
    <mergeCell ref="G23:G24"/>
    <mergeCell ref="H23:H24"/>
    <mergeCell ref="I23:I24"/>
    <mergeCell ref="A23:A24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2" sqref="Q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2025-10-30T14:25:32Z</dcterms:modified>
</cp:coreProperties>
</file>